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rtnersincareoahu-my.sharepoint.com/personal/pic_partnersincareoahu_org/Documents/Partners In Care/CoC Program Competition/2023 NOFO/"/>
    </mc:Choice>
  </mc:AlternateContent>
  <xr:revisionPtr revIDLastSave="0" documentId="8_{B7248D42-6FDB-4854-A380-DBA87F4B2242}" xr6:coauthVersionLast="47" xr6:coauthVersionMax="47" xr10:uidLastSave="{00000000-0000-0000-0000-000000000000}"/>
  <bookViews>
    <workbookView xWindow="-98" yWindow="-98" windowWidth="20715" windowHeight="13276" xr2:uid="{AE4DADD4-9F36-4F24-A738-9BAB890BD9F4}"/>
  </bookViews>
  <sheets>
    <sheet name="FY 23 Priority Listing 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3" i="1" l="1"/>
  <c r="I41" i="1"/>
  <c r="I39" i="1"/>
  <c r="I48" i="1" s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</calcChain>
</file>

<file path=xl/sharedStrings.xml><?xml version="1.0" encoding="utf-8"?>
<sst xmlns="http://schemas.openxmlformats.org/spreadsheetml/2006/main" count="368" uniqueCount="87">
  <si>
    <t>Score</t>
  </si>
  <si>
    <t>Tier</t>
  </si>
  <si>
    <t>Agency</t>
  </si>
  <si>
    <t>Project Title</t>
  </si>
  <si>
    <t>Funding Type</t>
  </si>
  <si>
    <t>Project Type</t>
  </si>
  <si>
    <t>Amount Requested</t>
  </si>
  <si>
    <t>Amount Awarded</t>
  </si>
  <si>
    <t>Reallocation</t>
  </si>
  <si>
    <t>Reallocation Awarded</t>
  </si>
  <si>
    <t>CoC Bonus</t>
  </si>
  <si>
    <t> </t>
  </si>
  <si>
    <t>Tier 1</t>
  </si>
  <si>
    <t>PIC</t>
  </si>
  <si>
    <t>HMIS</t>
  </si>
  <si>
    <t>Renewal</t>
  </si>
  <si>
    <t>YHDP</t>
  </si>
  <si>
    <t>YHDP CES</t>
  </si>
  <si>
    <t>CE</t>
  </si>
  <si>
    <t>HHHRC</t>
  </si>
  <si>
    <t>Guide on the Side Project</t>
  </si>
  <si>
    <t xml:space="preserve">Renewal </t>
  </si>
  <si>
    <t>SSO-YHDP</t>
  </si>
  <si>
    <t>CES</t>
  </si>
  <si>
    <t>SSO-CE</t>
  </si>
  <si>
    <t>Reallocation/CoC Bonus</t>
  </si>
  <si>
    <t>Family Promise of Hawaii</t>
  </si>
  <si>
    <t>Joint TH/PH-RRH</t>
  </si>
  <si>
    <t>New</t>
  </si>
  <si>
    <t>Joint TH &amp; PH-RRH</t>
  </si>
  <si>
    <t>YHDP HMIS</t>
  </si>
  <si>
    <t xml:space="preserve">HMIS </t>
  </si>
  <si>
    <t>Gregory House/RYSE</t>
  </si>
  <si>
    <t>Anuenue Elua</t>
  </si>
  <si>
    <t>PH</t>
  </si>
  <si>
    <t>Hale Kipa</t>
  </si>
  <si>
    <t>Guide on the Side Collaborative</t>
  </si>
  <si>
    <t>RYSE</t>
  </si>
  <si>
    <t>Youth Permanant Housing</t>
  </si>
  <si>
    <t>Renewal-New</t>
  </si>
  <si>
    <t>GOTS</t>
  </si>
  <si>
    <t>Gregory House Programs</t>
  </si>
  <si>
    <t>Anuenue Pathway to Housing</t>
  </si>
  <si>
    <t>MHK</t>
  </si>
  <si>
    <t>Mahani Hale</t>
  </si>
  <si>
    <t>Child and Family Services</t>
  </si>
  <si>
    <t>DV Coordinated Entry System</t>
  </si>
  <si>
    <t>Permanent Supportive Housing</t>
  </si>
  <si>
    <t>PSH</t>
  </si>
  <si>
    <t>Steadfast</t>
  </si>
  <si>
    <t>Supportive Housing Program - Ekolu Group Homes 2023</t>
  </si>
  <si>
    <t>Diversion</t>
  </si>
  <si>
    <t>Safe Haven</t>
  </si>
  <si>
    <t>Domestic Violence Rapid Rehousing</t>
  </si>
  <si>
    <t>RRH</t>
  </si>
  <si>
    <t>Supportive Housing Program - PH Ohana 2023</t>
  </si>
  <si>
    <t>Mobile Crisis Outreach</t>
  </si>
  <si>
    <t>Youth Rapid Rehousing</t>
  </si>
  <si>
    <t>Transitional Housing-Rapid Rehousing</t>
  </si>
  <si>
    <t>TH-RRH</t>
  </si>
  <si>
    <t>Tier 1 and 2</t>
  </si>
  <si>
    <t>Aloha United Way</t>
  </si>
  <si>
    <t>Consolidated Permanent Supportive Housing FY2023</t>
  </si>
  <si>
    <t>Tier 2</t>
  </si>
  <si>
    <t>Supportive Housing Program - Headway House 2023</t>
  </si>
  <si>
    <t>ASI</t>
  </si>
  <si>
    <t>PACT</t>
  </si>
  <si>
    <t>Renewal Project</t>
  </si>
  <si>
    <t>WIN</t>
  </si>
  <si>
    <t>WIN Housing DV Survivors w Comfort Pets</t>
  </si>
  <si>
    <t>Not Funded</t>
  </si>
  <si>
    <t>US Vets</t>
  </si>
  <si>
    <t>Outreach Services for Unsheltered....</t>
  </si>
  <si>
    <t>SSO</t>
  </si>
  <si>
    <t>Planning</t>
  </si>
  <si>
    <t>AUW Tier 1</t>
  </si>
  <si>
    <t>AUW Tier 2</t>
  </si>
  <si>
    <t>Monies Available</t>
  </si>
  <si>
    <t>Monies Awarded</t>
  </si>
  <si>
    <t>Received</t>
  </si>
  <si>
    <t>ARD</t>
  </si>
  <si>
    <t>Straddles Tier 1 and Tier 2</t>
  </si>
  <si>
    <t>Reallocated</t>
  </si>
  <si>
    <t>DV Bonus</t>
  </si>
  <si>
    <t>N/A</t>
  </si>
  <si>
    <t xml:space="preserve"> Total Eligible </t>
  </si>
  <si>
    <t>Total Asked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</si>
</sst>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"/>
    </font>
    <font>
      <b/>
      <sz val="10"/>
      <color rgb="FF000000"/>
      <name val="Arial"/>
      <family val="2"/>
    </font>
    <font>
      <sz val="10"/>
      <color rgb="FF000000"/>
      <name val="Arial"/>
    </font>
    <font>
      <sz val="10"/>
      <color rgb="FF000000"/>
      <name val="Verdana"/>
    </font>
    <font>
      <b/>
      <sz val="12"/>
      <name val="Arial"/>
    </font>
    <font>
      <b/>
      <sz val="12"/>
      <color rgb="FF000000"/>
      <name val="Arial"/>
    </font>
    <font>
      <sz val="12"/>
      <name val="Arial"/>
    </font>
    <font>
      <sz val="12"/>
      <name val="Arial"/>
      <family val="2"/>
    </font>
    <font>
      <sz val="12"/>
      <color rgb="FF000000"/>
      <name val="Arial"/>
    </font>
    <font>
      <sz val="12"/>
      <color rgb="FF000000"/>
      <name val="Arial"/>
      <family val="2"/>
    </font>
    <font>
      <sz val="10"/>
      <color rgb="FF00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rgb="FF000000"/>
      </patternFill>
    </fill>
    <fill>
      <patternFill patternType="solid">
        <fgColor rgb="FFB6D7E9"/>
        <bgColor rgb="FF000000"/>
      </patternFill>
    </fill>
    <fill>
      <patternFill patternType="solid">
        <fgColor theme="5" tint="0.59999389629810485"/>
        <bgColor rgb="FF000000"/>
      </patternFill>
    </fill>
    <fill>
      <patternFill patternType="solid">
        <fgColor rgb="FFFF99CC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00B050"/>
        <bgColor rgb="FF000000"/>
      </patternFill>
    </fill>
    <fill>
      <patternFill patternType="solid">
        <fgColor theme="7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3" fillId="2" borderId="1" xfId="0" applyFont="1" applyFill="1" applyBorder="1" applyAlignment="1">
      <alignment wrapText="1"/>
    </xf>
    <xf numFmtId="164" fontId="3" fillId="2" borderId="1" xfId="1" applyNumberFormat="1" applyFont="1" applyFill="1" applyBorder="1" applyAlignment="1">
      <alignment wrapText="1"/>
    </xf>
    <xf numFmtId="0" fontId="3" fillId="2" borderId="1" xfId="0" applyFont="1" applyFill="1" applyBorder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 applyAlignment="1">
      <alignment wrapText="1"/>
    </xf>
    <xf numFmtId="0" fontId="0" fillId="3" borderId="0" xfId="0" applyFill="1"/>
    <xf numFmtId="165" fontId="0" fillId="3" borderId="0" xfId="0" applyNumberFormat="1" applyFill="1"/>
    <xf numFmtId="164" fontId="0" fillId="3" borderId="0" xfId="1" applyNumberFormat="1" applyFont="1" applyFill="1"/>
    <xf numFmtId="164" fontId="0" fillId="0" borderId="0" xfId="1" applyNumberFormat="1" applyFont="1" applyFill="1"/>
    <xf numFmtId="0" fontId="0" fillId="4" borderId="0" xfId="0" applyFill="1"/>
    <xf numFmtId="165" fontId="0" fillId="4" borderId="0" xfId="0" applyNumberFormat="1" applyFill="1"/>
    <xf numFmtId="164" fontId="0" fillId="4" borderId="0" xfId="1" applyNumberFormat="1" applyFont="1" applyFill="1"/>
    <xf numFmtId="6" fontId="0" fillId="5" borderId="0" xfId="0" applyNumberFormat="1" applyFill="1"/>
    <xf numFmtId="6" fontId="0" fillId="6" borderId="0" xfId="0" applyNumberFormat="1" applyFill="1"/>
    <xf numFmtId="0" fontId="0" fillId="7" borderId="0" xfId="0" applyFill="1"/>
    <xf numFmtId="165" fontId="0" fillId="7" borderId="0" xfId="0" applyNumberFormat="1" applyFill="1"/>
    <xf numFmtId="16" fontId="0" fillId="7" borderId="0" xfId="0" applyNumberFormat="1" applyFill="1"/>
    <xf numFmtId="164" fontId="0" fillId="7" borderId="0" xfId="1" applyNumberFormat="1" applyFont="1" applyFill="1"/>
    <xf numFmtId="0" fontId="0" fillId="8" borderId="0" xfId="0" applyFill="1"/>
    <xf numFmtId="165" fontId="0" fillId="8" borderId="0" xfId="0" applyNumberFormat="1" applyFill="1"/>
    <xf numFmtId="164" fontId="0" fillId="8" borderId="0" xfId="1" applyNumberFormat="1" applyFont="1" applyFill="1"/>
    <xf numFmtId="6" fontId="0" fillId="0" borderId="0" xfId="0" applyNumberFormat="1"/>
    <xf numFmtId="165" fontId="0" fillId="0" borderId="0" xfId="0" applyNumberFormat="1"/>
    <xf numFmtId="164" fontId="0" fillId="9" borderId="0" xfId="1" applyNumberFormat="1" applyFont="1" applyFill="1"/>
    <xf numFmtId="164" fontId="0" fillId="0" borderId="0" xfId="1" applyNumberFormat="1" applyFont="1"/>
    <xf numFmtId="164" fontId="1" fillId="0" borderId="0" xfId="1" applyNumberFormat="1" applyFont="1"/>
    <xf numFmtId="0" fontId="7" fillId="0" borderId="2" xfId="0" applyFont="1" applyBorder="1"/>
    <xf numFmtId="0" fontId="7" fillId="0" borderId="3" xfId="0" applyFont="1" applyBorder="1"/>
    <xf numFmtId="0" fontId="8" fillId="2" borderId="2" xfId="0" applyFont="1" applyFill="1" applyBorder="1"/>
    <xf numFmtId="0" fontId="8" fillId="2" borderId="3" xfId="0" applyFont="1" applyFill="1" applyBorder="1"/>
    <xf numFmtId="6" fontId="2" fillId="0" borderId="0" xfId="0" applyNumberFormat="1" applyFont="1"/>
    <xf numFmtId="0" fontId="9" fillId="0" borderId="4" xfId="0" applyFont="1" applyBorder="1"/>
    <xf numFmtId="8" fontId="10" fillId="0" borderId="5" xfId="0" applyNumberFormat="1" applyFont="1" applyBorder="1"/>
    <xf numFmtId="164" fontId="5" fillId="10" borderId="5" xfId="1" applyNumberFormat="1" applyFont="1" applyFill="1" applyBorder="1"/>
    <xf numFmtId="0" fontId="11" fillId="0" borderId="4" xfId="0" applyFont="1" applyBorder="1"/>
    <xf numFmtId="8" fontId="12" fillId="0" borderId="5" xfId="0" applyNumberFormat="1" applyFont="1" applyBorder="1"/>
    <xf numFmtId="164" fontId="5" fillId="11" borderId="5" xfId="1" applyNumberFormat="1" applyFont="1" applyFill="1" applyBorder="1"/>
    <xf numFmtId="0" fontId="11" fillId="0" borderId="5" xfId="0" applyFont="1" applyBorder="1"/>
    <xf numFmtId="164" fontId="5" fillId="12" borderId="5" xfId="1" applyNumberFormat="1" applyFont="1" applyFill="1" applyBorder="1"/>
    <xf numFmtId="8" fontId="11" fillId="0" borderId="5" xfId="0" applyNumberFormat="1" applyFont="1" applyBorder="1"/>
    <xf numFmtId="164" fontId="5" fillId="13" borderId="5" xfId="1" applyNumberFormat="1" applyFont="1" applyFill="1" applyBorder="1"/>
    <xf numFmtId="164" fontId="5" fillId="14" borderId="5" xfId="1" applyNumberFormat="1" applyFont="1" applyFill="1" applyBorder="1"/>
    <xf numFmtId="8" fontId="11" fillId="6" borderId="5" xfId="0" applyNumberFormat="1" applyFont="1" applyFill="1" applyBorder="1"/>
    <xf numFmtId="164" fontId="5" fillId="15" borderId="5" xfId="1" applyNumberFormat="1" applyFont="1" applyFill="1" applyBorder="1"/>
    <xf numFmtId="8" fontId="11" fillId="16" borderId="5" xfId="0" applyNumberFormat="1" applyFont="1" applyFill="1" applyBorder="1"/>
    <xf numFmtId="164" fontId="5" fillId="2" borderId="5" xfId="1" applyNumberFormat="1" applyFont="1" applyFill="1" applyBorder="1"/>
    <xf numFmtId="164" fontId="13" fillId="2" borderId="5" xfId="1" applyNumberFormat="1" applyFont="1" applyFill="1" applyBorder="1"/>
    <xf numFmtId="8" fontId="8" fillId="0" borderId="5" xfId="0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partnersincareoahu-my.sharepoint.com/personal/pic_partnersincareoahu_org/Documents/Partners%20In%20Care/CoC%20Program%20Competition/2023%20NOFO/2023%20NOFO%20Ranking.xlsx" TargetMode="External"/><Relationship Id="rId1" Type="http://schemas.openxmlformats.org/officeDocument/2006/relationships/externalLinkPath" Target="2023%20NOFO%20Rank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mma G. 2023"/>
      <sheetName val="Anna S. 2023"/>
      <sheetName val="Lindsay P. 2023"/>
      <sheetName val="Deann A. 2023"/>
      <sheetName val="Ashleigh 2023"/>
      <sheetName val="Evaluator Score Averages"/>
      <sheetName val="Project Rankings $$"/>
      <sheetName val="Scenario 1"/>
      <sheetName val="Scenario 1B "/>
      <sheetName val="Sheet1"/>
      <sheetName val="Scenario 1C"/>
    </sheetNames>
    <sheetDataSet>
      <sheetData sheetId="0">
        <row r="2">
          <cell r="C2">
            <v>74</v>
          </cell>
        </row>
        <row r="3">
          <cell r="C3">
            <v>76</v>
          </cell>
        </row>
        <row r="4">
          <cell r="C4">
            <v>71</v>
          </cell>
        </row>
        <row r="5">
          <cell r="C5">
            <v>78</v>
          </cell>
        </row>
        <row r="6">
          <cell r="C6">
            <v>96.2</v>
          </cell>
        </row>
        <row r="7">
          <cell r="C7">
            <v>94.5</v>
          </cell>
        </row>
        <row r="8">
          <cell r="C8">
            <v>90</v>
          </cell>
        </row>
        <row r="9">
          <cell r="C9">
            <v>95.5</v>
          </cell>
        </row>
        <row r="10">
          <cell r="C10">
            <v>93</v>
          </cell>
        </row>
        <row r="11">
          <cell r="C11">
            <v>81</v>
          </cell>
        </row>
        <row r="12">
          <cell r="C12">
            <v>81</v>
          </cell>
        </row>
        <row r="13">
          <cell r="C13">
            <v>91.8</v>
          </cell>
        </row>
        <row r="14">
          <cell r="C14">
            <v>89.7</v>
          </cell>
        </row>
        <row r="15">
          <cell r="C15">
            <v>74.5</v>
          </cell>
        </row>
        <row r="16">
          <cell r="C16">
            <v>85</v>
          </cell>
        </row>
        <row r="17">
          <cell r="C17">
            <v>85.5</v>
          </cell>
        </row>
        <row r="18">
          <cell r="C18">
            <v>82.5</v>
          </cell>
        </row>
        <row r="19">
          <cell r="C19">
            <v>91.7</v>
          </cell>
        </row>
        <row r="20">
          <cell r="C20">
            <v>80</v>
          </cell>
        </row>
        <row r="21">
          <cell r="C21">
            <v>77.5</v>
          </cell>
        </row>
        <row r="22">
          <cell r="C22">
            <v>76.5</v>
          </cell>
        </row>
        <row r="23">
          <cell r="C23">
            <v>77</v>
          </cell>
        </row>
        <row r="24">
          <cell r="C24">
            <v>73</v>
          </cell>
        </row>
        <row r="25">
          <cell r="C25">
            <v>73</v>
          </cell>
        </row>
        <row r="26">
          <cell r="C26">
            <v>87.5</v>
          </cell>
        </row>
        <row r="27">
          <cell r="C27">
            <v>64.400000000000006</v>
          </cell>
        </row>
        <row r="28">
          <cell r="C28">
            <v>97.8</v>
          </cell>
        </row>
        <row r="29">
          <cell r="C29">
            <v>89.7</v>
          </cell>
        </row>
      </sheetData>
      <sheetData sheetId="1">
        <row r="2">
          <cell r="C2">
            <v>83.5</v>
          </cell>
        </row>
        <row r="4">
          <cell r="C4">
            <v>77.5</v>
          </cell>
        </row>
        <row r="5">
          <cell r="C5">
            <v>81</v>
          </cell>
        </row>
        <row r="6">
          <cell r="C6">
            <v>90.25</v>
          </cell>
        </row>
        <row r="7">
          <cell r="C7">
            <v>85</v>
          </cell>
        </row>
        <row r="8">
          <cell r="C8">
            <v>84.5</v>
          </cell>
        </row>
        <row r="9">
          <cell r="C9">
            <v>95</v>
          </cell>
        </row>
        <row r="10">
          <cell r="C10">
            <v>88.5</v>
          </cell>
        </row>
        <row r="11">
          <cell r="C11">
            <v>90.5</v>
          </cell>
        </row>
        <row r="13">
          <cell r="C13">
            <v>94.5</v>
          </cell>
        </row>
        <row r="14">
          <cell r="C14">
            <v>99.5</v>
          </cell>
        </row>
        <row r="15">
          <cell r="C15">
            <v>75</v>
          </cell>
        </row>
        <row r="16">
          <cell r="C16">
            <v>89</v>
          </cell>
        </row>
        <row r="17">
          <cell r="C17">
            <v>88.5</v>
          </cell>
        </row>
        <row r="18">
          <cell r="C18">
            <v>77</v>
          </cell>
        </row>
        <row r="19">
          <cell r="C19">
            <v>96</v>
          </cell>
        </row>
        <row r="20">
          <cell r="C20">
            <v>87</v>
          </cell>
        </row>
        <row r="21">
          <cell r="C21">
            <v>88</v>
          </cell>
        </row>
        <row r="23">
          <cell r="C23">
            <v>83</v>
          </cell>
        </row>
        <row r="24">
          <cell r="C24">
            <v>77.25</v>
          </cell>
        </row>
        <row r="25">
          <cell r="C25">
            <v>79</v>
          </cell>
        </row>
        <row r="26">
          <cell r="C26">
            <v>42.5</v>
          </cell>
        </row>
        <row r="27">
          <cell r="C27">
            <v>58</v>
          </cell>
        </row>
        <row r="28">
          <cell r="C28">
            <v>93.5</v>
          </cell>
        </row>
        <row r="29">
          <cell r="C29">
            <v>91</v>
          </cell>
        </row>
      </sheetData>
      <sheetData sheetId="2">
        <row r="2">
          <cell r="C2">
            <v>84.5</v>
          </cell>
        </row>
        <row r="4">
          <cell r="C4">
            <v>81.5</v>
          </cell>
        </row>
        <row r="5">
          <cell r="C5">
            <v>86.5</v>
          </cell>
        </row>
        <row r="6">
          <cell r="C6">
            <v>94.5</v>
          </cell>
        </row>
        <row r="7">
          <cell r="C7">
            <v>96</v>
          </cell>
        </row>
        <row r="8">
          <cell r="C8">
            <v>82.5</v>
          </cell>
        </row>
        <row r="9">
          <cell r="C9">
            <v>93.5</v>
          </cell>
        </row>
        <row r="10">
          <cell r="C10">
            <v>92.6</v>
          </cell>
        </row>
        <row r="11">
          <cell r="C11">
            <v>83.5</v>
          </cell>
        </row>
        <row r="13">
          <cell r="C13">
            <v>92.5</v>
          </cell>
        </row>
        <row r="14">
          <cell r="C14">
            <v>96</v>
          </cell>
        </row>
        <row r="15">
          <cell r="C15">
            <v>63</v>
          </cell>
        </row>
        <row r="16">
          <cell r="C16">
            <v>69</v>
          </cell>
        </row>
        <row r="17">
          <cell r="C17">
            <v>80</v>
          </cell>
        </row>
        <row r="18">
          <cell r="C18">
            <v>78.5</v>
          </cell>
        </row>
        <row r="19">
          <cell r="C19">
            <v>81.5</v>
          </cell>
        </row>
        <row r="21">
          <cell r="C21">
            <v>81</v>
          </cell>
        </row>
        <row r="22">
          <cell r="C22">
            <v>69</v>
          </cell>
        </row>
        <row r="23">
          <cell r="C23">
            <v>83</v>
          </cell>
        </row>
        <row r="25">
          <cell r="C25">
            <v>86.5</v>
          </cell>
        </row>
        <row r="26">
          <cell r="C26">
            <v>81</v>
          </cell>
        </row>
        <row r="27">
          <cell r="C27">
            <v>68</v>
          </cell>
        </row>
        <row r="28">
          <cell r="C28">
            <v>93.5</v>
          </cell>
        </row>
        <row r="29">
          <cell r="C29">
            <v>96</v>
          </cell>
        </row>
      </sheetData>
      <sheetData sheetId="3">
        <row r="2">
          <cell r="C2">
            <v>91.5</v>
          </cell>
        </row>
        <row r="3">
          <cell r="C3">
            <v>80</v>
          </cell>
        </row>
        <row r="4">
          <cell r="C4">
            <v>72</v>
          </cell>
        </row>
        <row r="5">
          <cell r="C5">
            <v>78</v>
          </cell>
        </row>
        <row r="6">
          <cell r="C6">
            <v>94.5</v>
          </cell>
        </row>
        <row r="7">
          <cell r="C7">
            <v>92.75</v>
          </cell>
        </row>
        <row r="8">
          <cell r="C8">
            <v>82.5</v>
          </cell>
        </row>
        <row r="9">
          <cell r="C9">
            <v>95</v>
          </cell>
        </row>
        <row r="10">
          <cell r="C10">
            <v>89</v>
          </cell>
        </row>
        <row r="11">
          <cell r="C11">
            <v>82.5</v>
          </cell>
        </row>
        <row r="13">
          <cell r="C13">
            <v>99</v>
          </cell>
        </row>
        <row r="14">
          <cell r="C14">
            <v>99</v>
          </cell>
        </row>
        <row r="15">
          <cell r="C15">
            <v>68</v>
          </cell>
        </row>
        <row r="16">
          <cell r="C16">
            <v>81.5</v>
          </cell>
        </row>
        <row r="17">
          <cell r="C17">
            <v>91.5</v>
          </cell>
        </row>
        <row r="18">
          <cell r="C18">
            <v>70.5</v>
          </cell>
        </row>
        <row r="19">
          <cell r="C19">
            <v>82</v>
          </cell>
        </row>
        <row r="20">
          <cell r="C20">
            <v>81</v>
          </cell>
        </row>
        <row r="21">
          <cell r="C21">
            <v>59.5</v>
          </cell>
        </row>
        <row r="22">
          <cell r="C22">
            <v>75</v>
          </cell>
        </row>
        <row r="23">
          <cell r="C23">
            <v>86.5</v>
          </cell>
        </row>
        <row r="24">
          <cell r="C24">
            <v>82.5</v>
          </cell>
        </row>
        <row r="25">
          <cell r="C25">
            <v>84.5</v>
          </cell>
        </row>
        <row r="26">
          <cell r="C26">
            <v>76.25</v>
          </cell>
        </row>
        <row r="27">
          <cell r="C27">
            <v>64</v>
          </cell>
        </row>
        <row r="28">
          <cell r="C28">
            <v>99</v>
          </cell>
        </row>
        <row r="29">
          <cell r="C29">
            <v>98.5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F1FE96-91D5-4A99-B5F3-F52AA57C074D}">
  <dimension ref="A1:GO48"/>
  <sheetViews>
    <sheetView tabSelected="1" topLeftCell="A14" workbookViewId="0">
      <selection activeCell="C35" sqref="C35"/>
    </sheetView>
  </sheetViews>
  <sheetFormatPr defaultRowHeight="14.25" x14ac:dyDescent="0.45"/>
  <cols>
    <col min="2" max="2" width="10.73046875" customWidth="1"/>
    <col min="3" max="3" width="20.06640625" customWidth="1"/>
    <col min="4" max="4" width="23" customWidth="1"/>
    <col min="5" max="5" width="46.73046875" customWidth="1"/>
    <col min="6" max="6" width="14.3984375" customWidth="1"/>
    <col min="7" max="7" width="17.86328125" customWidth="1"/>
    <col min="8" max="8" width="12.3984375" style="26" customWidth="1"/>
    <col min="9" max="9" width="14" style="26" customWidth="1"/>
    <col min="10" max="10" width="14.1328125" customWidth="1"/>
    <col min="11" max="11" width="23.46484375" customWidth="1"/>
    <col min="12" max="12" width="13.59765625" customWidth="1"/>
    <col min="14" max="14" width="19.59765625" customWidth="1"/>
    <col min="15" max="15" width="24.86328125" customWidth="1"/>
    <col min="16" max="16" width="14.59765625" customWidth="1"/>
    <col min="17" max="17" width="16.1328125" customWidth="1"/>
  </cols>
  <sheetData>
    <row r="1" spans="1:197" ht="26.65" x14ac:dyDescent="0.4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2" t="s">
        <v>6</v>
      </c>
      <c r="I1" s="2" t="s">
        <v>7</v>
      </c>
      <c r="J1" s="3" t="s">
        <v>8</v>
      </c>
      <c r="K1" s="3" t="s">
        <v>9</v>
      </c>
      <c r="L1" s="4" t="s">
        <v>10</v>
      </c>
      <c r="M1" s="5" t="s">
        <v>11</v>
      </c>
      <c r="N1" s="5" t="s">
        <v>11</v>
      </c>
      <c r="O1" s="5" t="s">
        <v>11</v>
      </c>
      <c r="P1" s="5" t="s">
        <v>11</v>
      </c>
      <c r="Q1" s="5" t="s">
        <v>11</v>
      </c>
      <c r="R1" s="5" t="s">
        <v>11</v>
      </c>
      <c r="S1" s="5" t="s">
        <v>11</v>
      </c>
      <c r="T1" s="5" t="s">
        <v>11</v>
      </c>
      <c r="U1" s="5" t="s">
        <v>11</v>
      </c>
      <c r="V1" s="5" t="s">
        <v>11</v>
      </c>
      <c r="W1" s="5" t="s">
        <v>11</v>
      </c>
      <c r="X1" s="5" t="s">
        <v>11</v>
      </c>
      <c r="Y1" s="5" t="s">
        <v>11</v>
      </c>
      <c r="Z1" s="5" t="s">
        <v>11</v>
      </c>
      <c r="AA1" s="5" t="s">
        <v>11</v>
      </c>
      <c r="AB1" s="5" t="s">
        <v>11</v>
      </c>
      <c r="AC1" s="5" t="s">
        <v>11</v>
      </c>
      <c r="AD1" s="5" t="s">
        <v>11</v>
      </c>
      <c r="AE1" s="5" t="s">
        <v>11</v>
      </c>
      <c r="AF1" s="5" t="s">
        <v>11</v>
      </c>
      <c r="AG1" s="5" t="s">
        <v>11</v>
      </c>
      <c r="AH1" s="5" t="s">
        <v>11</v>
      </c>
      <c r="AI1" s="5" t="s">
        <v>11</v>
      </c>
      <c r="AJ1" s="5" t="s">
        <v>11</v>
      </c>
      <c r="AK1" s="5" t="s">
        <v>11</v>
      </c>
      <c r="AL1" s="5" t="s">
        <v>11</v>
      </c>
      <c r="AM1" s="5" t="s">
        <v>11</v>
      </c>
      <c r="AN1" s="5" t="s">
        <v>11</v>
      </c>
      <c r="AO1" s="5" t="s">
        <v>11</v>
      </c>
      <c r="AP1" s="5" t="s">
        <v>11</v>
      </c>
      <c r="AQ1" s="5" t="s">
        <v>11</v>
      </c>
      <c r="AR1" s="5" t="s">
        <v>11</v>
      </c>
      <c r="AS1" s="5" t="s">
        <v>11</v>
      </c>
      <c r="AT1" s="5" t="s">
        <v>11</v>
      </c>
      <c r="AU1" s="5" t="s">
        <v>11</v>
      </c>
      <c r="AV1" s="5" t="s">
        <v>11</v>
      </c>
      <c r="AW1" s="5" t="s">
        <v>11</v>
      </c>
      <c r="AX1" s="5" t="s">
        <v>11</v>
      </c>
      <c r="AY1" s="5" t="s">
        <v>11</v>
      </c>
      <c r="AZ1" s="5" t="s">
        <v>11</v>
      </c>
      <c r="BA1" s="5" t="s">
        <v>11</v>
      </c>
      <c r="BB1" s="5" t="s">
        <v>11</v>
      </c>
      <c r="BC1" s="5" t="s">
        <v>11</v>
      </c>
      <c r="BD1" s="5" t="s">
        <v>11</v>
      </c>
      <c r="BE1" s="5" t="s">
        <v>11</v>
      </c>
      <c r="BF1" s="5" t="s">
        <v>11</v>
      </c>
      <c r="BG1" s="5" t="s">
        <v>11</v>
      </c>
      <c r="BH1" s="5" t="s">
        <v>11</v>
      </c>
      <c r="BI1" s="5" t="s">
        <v>11</v>
      </c>
      <c r="BJ1" s="5" t="s">
        <v>11</v>
      </c>
      <c r="BK1" s="5" t="s">
        <v>11</v>
      </c>
      <c r="BL1" s="5" t="s">
        <v>11</v>
      </c>
      <c r="BM1" s="5" t="s">
        <v>11</v>
      </c>
      <c r="BN1" s="5" t="s">
        <v>11</v>
      </c>
      <c r="BO1" s="5" t="s">
        <v>11</v>
      </c>
      <c r="BP1" s="5" t="s">
        <v>11</v>
      </c>
      <c r="BQ1" s="5" t="s">
        <v>11</v>
      </c>
      <c r="BR1" s="5" t="s">
        <v>11</v>
      </c>
      <c r="BS1" s="5" t="s">
        <v>11</v>
      </c>
      <c r="BT1" s="5" t="s">
        <v>11</v>
      </c>
      <c r="BU1" s="5" t="s">
        <v>11</v>
      </c>
      <c r="BV1" s="5" t="s">
        <v>11</v>
      </c>
      <c r="BW1" s="5" t="s">
        <v>11</v>
      </c>
      <c r="BX1" s="5" t="s">
        <v>11</v>
      </c>
      <c r="BY1" s="5" t="s">
        <v>11</v>
      </c>
      <c r="BZ1" s="5" t="s">
        <v>11</v>
      </c>
      <c r="CA1" s="5" t="s">
        <v>11</v>
      </c>
      <c r="CB1" s="5" t="s">
        <v>11</v>
      </c>
      <c r="CC1" s="5" t="s">
        <v>11</v>
      </c>
      <c r="CD1" s="5" t="s">
        <v>11</v>
      </c>
      <c r="CE1" s="5" t="s">
        <v>11</v>
      </c>
      <c r="CF1" s="5" t="s">
        <v>11</v>
      </c>
      <c r="CG1" s="5" t="s">
        <v>11</v>
      </c>
      <c r="CH1" s="5" t="s">
        <v>11</v>
      </c>
      <c r="CI1" s="5" t="s">
        <v>11</v>
      </c>
      <c r="CJ1" s="5" t="s">
        <v>11</v>
      </c>
      <c r="CK1" s="5" t="s">
        <v>11</v>
      </c>
      <c r="CL1" s="5" t="s">
        <v>11</v>
      </c>
      <c r="CM1" s="5" t="s">
        <v>11</v>
      </c>
      <c r="CN1" s="5" t="s">
        <v>11</v>
      </c>
      <c r="CO1" s="5" t="s">
        <v>11</v>
      </c>
      <c r="CP1" s="5" t="s">
        <v>11</v>
      </c>
      <c r="CQ1" s="5" t="s">
        <v>11</v>
      </c>
      <c r="CR1" s="5" t="s">
        <v>11</v>
      </c>
      <c r="CS1" s="5" t="s">
        <v>11</v>
      </c>
      <c r="CT1" s="5" t="s">
        <v>11</v>
      </c>
      <c r="CU1" s="5" t="s">
        <v>11</v>
      </c>
      <c r="CV1" s="5" t="s">
        <v>11</v>
      </c>
      <c r="CW1" s="5" t="s">
        <v>11</v>
      </c>
      <c r="CX1" s="5" t="s">
        <v>11</v>
      </c>
      <c r="CY1" s="5" t="s">
        <v>11</v>
      </c>
      <c r="CZ1" s="5" t="s">
        <v>11</v>
      </c>
      <c r="DA1" s="5" t="s">
        <v>11</v>
      </c>
      <c r="DB1" s="5" t="s">
        <v>11</v>
      </c>
      <c r="DC1" s="5" t="s">
        <v>11</v>
      </c>
      <c r="DD1" s="5" t="s">
        <v>11</v>
      </c>
      <c r="DE1" s="5" t="s">
        <v>11</v>
      </c>
      <c r="DF1" s="5" t="s">
        <v>11</v>
      </c>
      <c r="DG1" s="5" t="s">
        <v>11</v>
      </c>
      <c r="DH1" s="5" t="s">
        <v>11</v>
      </c>
      <c r="DI1" s="5" t="s">
        <v>11</v>
      </c>
      <c r="DJ1" s="5" t="s">
        <v>11</v>
      </c>
      <c r="DK1" s="5" t="s">
        <v>11</v>
      </c>
      <c r="DL1" s="5" t="s">
        <v>11</v>
      </c>
      <c r="DM1" s="5" t="s">
        <v>11</v>
      </c>
      <c r="DN1" s="5" t="s">
        <v>11</v>
      </c>
      <c r="DO1" s="5" t="s">
        <v>11</v>
      </c>
      <c r="DP1" s="5" t="s">
        <v>11</v>
      </c>
      <c r="DQ1" s="5" t="s">
        <v>11</v>
      </c>
      <c r="DR1" s="5" t="s">
        <v>11</v>
      </c>
      <c r="DS1" s="5" t="s">
        <v>11</v>
      </c>
      <c r="DT1" s="5" t="s">
        <v>11</v>
      </c>
      <c r="DU1" s="5" t="s">
        <v>11</v>
      </c>
      <c r="DV1" s="5" t="s">
        <v>11</v>
      </c>
      <c r="DW1" s="5" t="s">
        <v>11</v>
      </c>
      <c r="DX1" s="5" t="s">
        <v>11</v>
      </c>
      <c r="DY1" s="5" t="s">
        <v>11</v>
      </c>
      <c r="DZ1" s="5" t="s">
        <v>11</v>
      </c>
      <c r="EA1" s="5" t="s">
        <v>11</v>
      </c>
      <c r="EB1" s="5" t="s">
        <v>11</v>
      </c>
      <c r="EC1" s="5" t="s">
        <v>11</v>
      </c>
      <c r="ED1" s="5" t="s">
        <v>11</v>
      </c>
      <c r="EE1" s="5" t="s">
        <v>11</v>
      </c>
      <c r="EF1" s="5" t="s">
        <v>11</v>
      </c>
      <c r="EG1" s="5" t="s">
        <v>11</v>
      </c>
      <c r="EH1" s="5" t="s">
        <v>11</v>
      </c>
      <c r="EI1" s="5" t="s">
        <v>11</v>
      </c>
      <c r="EJ1" s="5" t="s">
        <v>11</v>
      </c>
      <c r="EK1" s="5" t="s">
        <v>11</v>
      </c>
      <c r="EL1" s="5" t="s">
        <v>11</v>
      </c>
      <c r="EM1" s="5" t="s">
        <v>11</v>
      </c>
      <c r="EN1" s="5" t="s">
        <v>11</v>
      </c>
      <c r="EO1" s="5" t="s">
        <v>11</v>
      </c>
      <c r="EP1" s="5" t="s">
        <v>11</v>
      </c>
      <c r="EQ1" s="5" t="s">
        <v>11</v>
      </c>
      <c r="ER1" s="5" t="s">
        <v>11</v>
      </c>
      <c r="ES1" s="5" t="s">
        <v>11</v>
      </c>
      <c r="ET1" s="5" t="s">
        <v>11</v>
      </c>
      <c r="EU1" s="5" t="s">
        <v>11</v>
      </c>
      <c r="EV1" s="5" t="s">
        <v>11</v>
      </c>
      <c r="EW1" s="5" t="s">
        <v>11</v>
      </c>
      <c r="EX1" s="5" t="s">
        <v>11</v>
      </c>
      <c r="EY1" s="5" t="s">
        <v>11</v>
      </c>
      <c r="EZ1" s="5" t="s">
        <v>11</v>
      </c>
      <c r="FA1" s="5" t="s">
        <v>11</v>
      </c>
      <c r="FB1" s="5" t="s">
        <v>11</v>
      </c>
      <c r="FC1" s="5" t="s">
        <v>11</v>
      </c>
      <c r="FD1" s="5" t="s">
        <v>11</v>
      </c>
      <c r="FE1" s="5" t="s">
        <v>11</v>
      </c>
      <c r="FF1" s="5" t="s">
        <v>11</v>
      </c>
      <c r="FG1" s="5" t="s">
        <v>11</v>
      </c>
      <c r="FH1" s="5" t="s">
        <v>11</v>
      </c>
      <c r="FI1" s="5" t="s">
        <v>11</v>
      </c>
      <c r="FJ1" s="5" t="s">
        <v>11</v>
      </c>
      <c r="FK1" s="5" t="s">
        <v>11</v>
      </c>
      <c r="FL1" s="5" t="s">
        <v>11</v>
      </c>
      <c r="FM1" s="5" t="s">
        <v>11</v>
      </c>
      <c r="FN1" s="5" t="s">
        <v>11</v>
      </c>
      <c r="FO1" s="5" t="s">
        <v>11</v>
      </c>
      <c r="FP1" s="5" t="s">
        <v>11</v>
      </c>
      <c r="FQ1" s="5" t="s">
        <v>11</v>
      </c>
      <c r="FR1" s="5" t="s">
        <v>11</v>
      </c>
      <c r="FS1" s="5" t="s">
        <v>11</v>
      </c>
      <c r="FT1" s="5" t="s">
        <v>11</v>
      </c>
      <c r="FU1" s="5" t="s">
        <v>11</v>
      </c>
      <c r="FV1" s="5" t="s">
        <v>11</v>
      </c>
      <c r="FW1" s="5" t="s">
        <v>11</v>
      </c>
      <c r="FX1" s="5" t="s">
        <v>11</v>
      </c>
      <c r="FY1" s="5" t="s">
        <v>11</v>
      </c>
      <c r="FZ1" s="5" t="s">
        <v>11</v>
      </c>
      <c r="GA1" s="5" t="s">
        <v>11</v>
      </c>
      <c r="GB1" s="5" t="s">
        <v>11</v>
      </c>
      <c r="GC1" s="5" t="s">
        <v>11</v>
      </c>
      <c r="GD1" s="5" t="s">
        <v>11</v>
      </c>
      <c r="GE1" s="5" t="s">
        <v>11</v>
      </c>
      <c r="GF1" s="5" t="s">
        <v>11</v>
      </c>
      <c r="GG1" s="5" t="s">
        <v>11</v>
      </c>
      <c r="GH1" s="5" t="s">
        <v>11</v>
      </c>
      <c r="GI1" s="5" t="s">
        <v>11</v>
      </c>
      <c r="GJ1" s="5" t="s">
        <v>11</v>
      </c>
      <c r="GK1" s="5" t="s">
        <v>11</v>
      </c>
      <c r="GL1" s="5" t="s">
        <v>11</v>
      </c>
      <c r="GM1" s="5" t="s">
        <v>11</v>
      </c>
      <c r="GN1" s="6" t="s">
        <v>11</v>
      </c>
      <c r="GO1" s="6" t="s">
        <v>11</v>
      </c>
    </row>
    <row r="2" spans="1:197" x14ac:dyDescent="0.45">
      <c r="A2" s="7">
        <v>1</v>
      </c>
      <c r="B2" s="8">
        <f>AVERAGE('[1]Emma G. 2023'!C14,'[1]Anna S. 2023'!C14,'[1]Lindsay P. 2023'!C14,'[1]Deann A. 2023'!C14,'[1]Ashleigh 2023'!C14)</f>
        <v>96.05</v>
      </c>
      <c r="C2" s="7" t="s">
        <v>12</v>
      </c>
      <c r="D2" s="7" t="s">
        <v>13</v>
      </c>
      <c r="E2" s="7" t="s">
        <v>14</v>
      </c>
      <c r="F2" s="7" t="s">
        <v>15</v>
      </c>
      <c r="G2" s="7" t="s">
        <v>14</v>
      </c>
      <c r="H2" s="9">
        <v>491187</v>
      </c>
      <c r="I2" s="10">
        <v>491187</v>
      </c>
    </row>
    <row r="3" spans="1:197" x14ac:dyDescent="0.45">
      <c r="A3" s="11">
        <v>2</v>
      </c>
      <c r="B3" s="12">
        <f>AVERAGE('[1]Emma G. 2023'!C28,'[1]Anna S. 2023'!C28,'[1]Lindsay P. 2023'!C28,'[1]Deann A. 2023'!C28,'[1]Ashleigh 2023'!C28)</f>
        <v>95.95</v>
      </c>
      <c r="C3" s="11" t="s">
        <v>16</v>
      </c>
      <c r="D3" s="11" t="s">
        <v>13</v>
      </c>
      <c r="E3" s="11" t="s">
        <v>17</v>
      </c>
      <c r="F3" s="11" t="s">
        <v>15</v>
      </c>
      <c r="G3" s="11" t="s">
        <v>18</v>
      </c>
      <c r="H3" s="13">
        <v>93191</v>
      </c>
      <c r="I3" s="10">
        <v>93191</v>
      </c>
    </row>
    <row r="4" spans="1:197" ht="15" customHeight="1" x14ac:dyDescent="0.45">
      <c r="A4" s="11">
        <v>3</v>
      </c>
      <c r="B4" s="11">
        <f>AVERAGE('[1]Emma G. 2023'!C9,'[1]Anna S. 2023'!C9,'[1]Lindsay P. 2023'!C9,'[1]Deann A. 2023'!C9,'[1]Ashleigh 2023'!C9)</f>
        <v>94.75</v>
      </c>
      <c r="C4" s="11" t="s">
        <v>16</v>
      </c>
      <c r="D4" s="11" t="s">
        <v>19</v>
      </c>
      <c r="E4" s="11" t="s">
        <v>20</v>
      </c>
      <c r="F4" s="11" t="s">
        <v>21</v>
      </c>
      <c r="G4" s="11" t="s">
        <v>22</v>
      </c>
      <c r="H4" s="13">
        <v>62377</v>
      </c>
      <c r="I4" s="10">
        <v>62377</v>
      </c>
    </row>
    <row r="5" spans="1:197" x14ac:dyDescent="0.45">
      <c r="A5" s="7">
        <v>4</v>
      </c>
      <c r="B5" s="8">
        <f>AVERAGE('[1]Emma G. 2023'!C13,'[1]Anna S. 2023'!C13,'[1]Lindsay P. 2023'!C13,'[1]Deann A. 2023'!C13,'[1]Ashleigh 2023'!C13)</f>
        <v>94.45</v>
      </c>
      <c r="C5" s="7" t="s">
        <v>12</v>
      </c>
      <c r="D5" s="7" t="s">
        <v>13</v>
      </c>
      <c r="E5" s="7" t="s">
        <v>23</v>
      </c>
      <c r="F5" s="7" t="s">
        <v>15</v>
      </c>
      <c r="G5" s="7" t="s">
        <v>24</v>
      </c>
      <c r="H5" s="9">
        <v>449432</v>
      </c>
      <c r="I5" s="10">
        <v>449432</v>
      </c>
    </row>
    <row r="6" spans="1:197" x14ac:dyDescent="0.45">
      <c r="A6" s="7">
        <v>5</v>
      </c>
      <c r="B6" s="8">
        <f>AVERAGE('[1]Emma G. 2023'!C6,'[1]Anna S. 2023'!C6,'[1]Lindsay P. 2023'!C6,'[1]Deann A. 2023'!C6,'[1]Ashleigh 2023'!C6)</f>
        <v>93.862499999999997</v>
      </c>
      <c r="C6" s="7" t="s">
        <v>25</v>
      </c>
      <c r="D6" s="7" t="s">
        <v>26</v>
      </c>
      <c r="E6" s="7" t="s">
        <v>27</v>
      </c>
      <c r="F6" s="7" t="s">
        <v>28</v>
      </c>
      <c r="G6" s="7" t="s">
        <v>29</v>
      </c>
      <c r="H6" s="9">
        <v>843839</v>
      </c>
      <c r="I6" s="10">
        <v>843839</v>
      </c>
      <c r="K6" s="14">
        <v>455680</v>
      </c>
      <c r="L6" s="15">
        <v>388159</v>
      </c>
    </row>
    <row r="7" spans="1:197" x14ac:dyDescent="0.45">
      <c r="A7" s="11">
        <v>6</v>
      </c>
      <c r="B7" s="12">
        <f>AVERAGE('[1]Emma G. 2023'!C29,'[1]Anna S. 2023'!C29,'[1]Lindsay P. 2023'!C29,'[1]Deann A. 2023'!C29,'[1]Ashleigh 2023'!C29)</f>
        <v>93.8</v>
      </c>
      <c r="C7" s="11" t="s">
        <v>16</v>
      </c>
      <c r="D7" s="11" t="s">
        <v>13</v>
      </c>
      <c r="E7" s="11" t="s">
        <v>30</v>
      </c>
      <c r="F7" s="11" t="s">
        <v>15</v>
      </c>
      <c r="G7" s="11" t="s">
        <v>31</v>
      </c>
      <c r="H7" s="13">
        <v>106105</v>
      </c>
      <c r="I7" s="10">
        <v>106105</v>
      </c>
    </row>
    <row r="8" spans="1:197" x14ac:dyDescent="0.45">
      <c r="A8" s="7">
        <v>7</v>
      </c>
      <c r="B8" s="8">
        <f>AVERAGE('[1]Emma G. 2023'!C7,'[1]Anna S. 2023'!C7,'[1]Lindsay P. 2023'!C7,'[1]Deann A. 2023'!C7,'[1]Ashleigh 2023'!C7)</f>
        <v>92.0625</v>
      </c>
      <c r="C8" s="7" t="s">
        <v>10</v>
      </c>
      <c r="D8" s="7" t="s">
        <v>32</v>
      </c>
      <c r="E8" s="7" t="s">
        <v>33</v>
      </c>
      <c r="F8" s="7" t="s">
        <v>28</v>
      </c>
      <c r="G8" s="7" t="s">
        <v>34</v>
      </c>
      <c r="H8" s="9">
        <v>581962</v>
      </c>
      <c r="I8" s="10">
        <v>581962</v>
      </c>
      <c r="L8" s="15">
        <v>581962</v>
      </c>
    </row>
    <row r="9" spans="1:197" x14ac:dyDescent="0.45">
      <c r="A9" s="11">
        <v>8</v>
      </c>
      <c r="B9" s="12">
        <f>AVERAGE('[1]Emma G. 2023'!C10,'[1]Anna S. 2023'!C10,'[1]Lindsay P. 2023'!C10,'[1]Deann A. 2023'!C10,'[1]Ashleigh 2023'!C10)</f>
        <v>90.775000000000006</v>
      </c>
      <c r="C9" s="11" t="s">
        <v>16</v>
      </c>
      <c r="D9" s="11" t="s">
        <v>35</v>
      </c>
      <c r="E9" s="11" t="s">
        <v>36</v>
      </c>
      <c r="F9" s="11" t="s">
        <v>15</v>
      </c>
      <c r="G9" s="11" t="s">
        <v>22</v>
      </c>
      <c r="H9" s="13">
        <v>195496</v>
      </c>
      <c r="I9" s="10">
        <v>195496</v>
      </c>
    </row>
    <row r="10" spans="1:197" x14ac:dyDescent="0.45">
      <c r="A10" s="7">
        <v>9</v>
      </c>
      <c r="B10" s="7">
        <f>AVERAGE('[1]Emma G. 2023'!C19,'[1]Anna S. 2023'!C19,'[1]Lindsay P. 2023'!C19,'[1]Deann A. 2023'!C19,'[1]Ashleigh 2023'!C19)</f>
        <v>87.8</v>
      </c>
      <c r="C10" s="7" t="s">
        <v>12</v>
      </c>
      <c r="D10" s="7" t="s">
        <v>37</v>
      </c>
      <c r="E10" s="7" t="s">
        <v>38</v>
      </c>
      <c r="F10" s="7" t="s">
        <v>39</v>
      </c>
      <c r="G10" s="7" t="s">
        <v>34</v>
      </c>
      <c r="H10" s="9">
        <v>177652</v>
      </c>
      <c r="I10" s="10">
        <v>177652</v>
      </c>
    </row>
    <row r="11" spans="1:197" x14ac:dyDescent="0.45">
      <c r="A11" s="11">
        <v>10</v>
      </c>
      <c r="B11" s="11">
        <f>AVERAGE('[1]Emma G. 2023'!C17,'[1]Anna S. 2023'!C17,'[1]Lindsay P. 2023'!C17,'[1]Deann A. 2023'!C17,'[1]Ashleigh 2023'!C17)</f>
        <v>86.375</v>
      </c>
      <c r="C11" s="11" t="s">
        <v>16</v>
      </c>
      <c r="D11" s="11" t="s">
        <v>37</v>
      </c>
      <c r="E11" s="11" t="s">
        <v>40</v>
      </c>
      <c r="F11" s="11" t="s">
        <v>15</v>
      </c>
      <c r="G11" s="11" t="s">
        <v>22</v>
      </c>
      <c r="H11" s="13">
        <v>245439</v>
      </c>
      <c r="I11" s="10">
        <v>245439</v>
      </c>
    </row>
    <row r="12" spans="1:197" x14ac:dyDescent="0.45">
      <c r="A12" s="7">
        <v>11</v>
      </c>
      <c r="B12" s="8">
        <f>AVERAGE('[1]Emma G. 2023'!C8,'[1]Anna S. 2023'!C8,'[1]Lindsay P. 2023'!C8,'[1]Deann A. 2023'!C8,'[1]Ashleigh 2023'!C8)</f>
        <v>84.875</v>
      </c>
      <c r="C12" s="7" t="s">
        <v>12</v>
      </c>
      <c r="D12" s="7" t="s">
        <v>41</v>
      </c>
      <c r="E12" s="7" t="s">
        <v>42</v>
      </c>
      <c r="F12" s="7" t="s">
        <v>39</v>
      </c>
      <c r="G12" s="7" t="s">
        <v>29</v>
      </c>
      <c r="H12" s="9">
        <v>680937</v>
      </c>
      <c r="I12" s="10">
        <v>680937</v>
      </c>
    </row>
    <row r="13" spans="1:197" x14ac:dyDescent="0.45">
      <c r="A13" s="7">
        <v>12</v>
      </c>
      <c r="B13" s="7">
        <f>AVERAGE('[1]Emma G. 2023'!C11,'[1]Anna S. 2023'!C11,'[1]Lindsay P. 2023'!C11,'[1]Deann A. 2023'!C11,'[1]Ashleigh 2023'!C11)</f>
        <v>84.375</v>
      </c>
      <c r="C13" s="7" t="s">
        <v>12</v>
      </c>
      <c r="D13" s="7" t="s">
        <v>43</v>
      </c>
      <c r="E13" s="7" t="s">
        <v>44</v>
      </c>
      <c r="F13" s="7" t="s">
        <v>15</v>
      </c>
      <c r="G13" s="7" t="s">
        <v>34</v>
      </c>
      <c r="H13" s="9">
        <v>273665</v>
      </c>
      <c r="I13" s="10">
        <v>273665</v>
      </c>
    </row>
    <row r="14" spans="1:197" x14ac:dyDescent="0.45">
      <c r="A14" s="7">
        <v>13</v>
      </c>
      <c r="B14" s="8">
        <f>AVERAGE('[1]Emma G. 2023'!C2,'[1]Anna S. 2023'!C2,'[1]Lindsay P. 2023'!C2,'[1]Deann A. 2023'!C2,'[1]Ashleigh 2023'!C2)</f>
        <v>83.375</v>
      </c>
      <c r="C14" s="7" t="s">
        <v>12</v>
      </c>
      <c r="D14" s="7" t="s">
        <v>45</v>
      </c>
      <c r="E14" s="7" t="s">
        <v>46</v>
      </c>
      <c r="F14" s="7" t="s">
        <v>15</v>
      </c>
      <c r="G14" s="7" t="s">
        <v>24</v>
      </c>
      <c r="H14" s="9">
        <v>228852</v>
      </c>
      <c r="I14" s="10">
        <v>228852</v>
      </c>
    </row>
    <row r="15" spans="1:197" x14ac:dyDescent="0.45">
      <c r="A15" s="11">
        <v>14</v>
      </c>
      <c r="B15" s="12">
        <f>AVERAGE('[1]Emma G. 2023'!C20,'[1]Anna S. 2023'!C20,'[1]Lindsay P. 2023'!C20,'[1]Deann A. 2023'!C20,'[1]Ashleigh 2023'!C20)</f>
        <v>82.666666666666671</v>
      </c>
      <c r="C15" s="11" t="s">
        <v>16</v>
      </c>
      <c r="D15" s="11" t="s">
        <v>37</v>
      </c>
      <c r="E15" s="11" t="s">
        <v>47</v>
      </c>
      <c r="F15" s="11" t="s">
        <v>15</v>
      </c>
      <c r="G15" s="11" t="s">
        <v>48</v>
      </c>
      <c r="H15" s="13">
        <v>474068</v>
      </c>
      <c r="I15" s="10">
        <v>474068</v>
      </c>
    </row>
    <row r="16" spans="1:197" x14ac:dyDescent="0.45">
      <c r="A16" s="7">
        <v>15</v>
      </c>
      <c r="B16" s="8">
        <f>AVERAGE('[1]Emma G. 2023'!C23,'[1]Anna S. 2023'!C23,'[1]Lindsay P. 2023'!C23,'[1]Deann A. 2023'!C23,'[1]Ashleigh 2023'!C23)</f>
        <v>82.375</v>
      </c>
      <c r="C16" s="7" t="s">
        <v>12</v>
      </c>
      <c r="D16" s="7" t="s">
        <v>49</v>
      </c>
      <c r="E16" s="7" t="s">
        <v>50</v>
      </c>
      <c r="F16" s="7" t="s">
        <v>15</v>
      </c>
      <c r="G16" s="7" t="s">
        <v>34</v>
      </c>
      <c r="H16" s="9">
        <v>136086</v>
      </c>
      <c r="I16" s="10">
        <v>136086</v>
      </c>
    </row>
    <row r="17" spans="1:10" x14ac:dyDescent="0.45">
      <c r="A17" s="11">
        <v>16</v>
      </c>
      <c r="B17" s="12">
        <f>AVERAGE('[1]Emma G. 2023'!C16,'[1]Anna S. 2023'!C16,'[1]Lindsay P. 2023'!C16,'[1]Deann A. 2023'!C16,'[1]Ashleigh 2023'!C16)</f>
        <v>81.125</v>
      </c>
      <c r="C17" s="11" t="s">
        <v>16</v>
      </c>
      <c r="D17" s="11" t="s">
        <v>37</v>
      </c>
      <c r="E17" s="11" t="s">
        <v>51</v>
      </c>
      <c r="F17" s="11" t="s">
        <v>15</v>
      </c>
      <c r="G17" s="11" t="s">
        <v>22</v>
      </c>
      <c r="H17" s="13">
        <v>235884</v>
      </c>
      <c r="I17" s="10">
        <v>235884</v>
      </c>
    </row>
    <row r="18" spans="1:10" x14ac:dyDescent="0.45">
      <c r="A18" s="7">
        <v>17</v>
      </c>
      <c r="B18" s="7">
        <f>AVERAGE('[1]Emma G. 2023'!C12,'[1]Anna S. 2023'!C12,'[1]Lindsay P. 2023'!C12,'[1]Deann A. 2023'!C12,'[1]Ashleigh 2023'!C12)</f>
        <v>81</v>
      </c>
      <c r="C18" s="7" t="s">
        <v>12</v>
      </c>
      <c r="D18" s="7" t="s">
        <v>43</v>
      </c>
      <c r="E18" s="7" t="s">
        <v>52</v>
      </c>
      <c r="F18" s="7" t="s">
        <v>15</v>
      </c>
      <c r="G18" s="7" t="s">
        <v>34</v>
      </c>
      <c r="H18" s="9">
        <v>864197</v>
      </c>
      <c r="I18" s="10">
        <v>864197</v>
      </c>
    </row>
    <row r="19" spans="1:10" x14ac:dyDescent="0.45">
      <c r="A19" s="7">
        <v>18</v>
      </c>
      <c r="B19" s="8">
        <f>AVERAGE('[1]Emma G. 2023'!C5,'[1]Anna S. 2023'!C5,'[1]Lindsay P. 2023'!C5,'[1]Deann A. 2023'!C5,'[1]Ashleigh 2023'!C5)</f>
        <v>80.875</v>
      </c>
      <c r="C19" s="7" t="s">
        <v>12</v>
      </c>
      <c r="D19" s="7" t="s">
        <v>26</v>
      </c>
      <c r="E19" s="7" t="s">
        <v>53</v>
      </c>
      <c r="F19" s="7" t="s">
        <v>39</v>
      </c>
      <c r="G19" s="7" t="s">
        <v>54</v>
      </c>
      <c r="H19" s="9">
        <v>976786</v>
      </c>
      <c r="I19" s="10">
        <v>976786</v>
      </c>
    </row>
    <row r="20" spans="1:10" x14ac:dyDescent="0.45">
      <c r="A20" s="7">
        <v>19</v>
      </c>
      <c r="B20" s="8">
        <f>AVERAGE('[1]Emma G. 2023'!C25,'[1]Anna S. 2023'!C25,'[1]Lindsay P. 2023'!C25,'[1]Deann A. 2023'!C25,'[1]Ashleigh 2023'!C25)</f>
        <v>80.75</v>
      </c>
      <c r="C20" s="7" t="s">
        <v>12</v>
      </c>
      <c r="D20" s="7" t="s">
        <v>49</v>
      </c>
      <c r="E20" s="7" t="s">
        <v>55</v>
      </c>
      <c r="F20" s="7" t="s">
        <v>15</v>
      </c>
      <c r="G20" s="7" t="s">
        <v>34</v>
      </c>
      <c r="H20" s="9">
        <v>628209</v>
      </c>
      <c r="I20" s="10">
        <v>628209</v>
      </c>
    </row>
    <row r="21" spans="1:10" x14ac:dyDescent="0.45">
      <c r="A21" s="11">
        <v>20</v>
      </c>
      <c r="B21" s="11">
        <f>AVERAGE('[1]Emma G. 2023'!C18,'[1]Anna S. 2023'!C18,'[1]Lindsay P. 2023'!C18,'[1]Deann A. 2023'!C18,'[1]Ashleigh 2023'!C18)</f>
        <v>77.125</v>
      </c>
      <c r="C21" s="11" t="s">
        <v>16</v>
      </c>
      <c r="D21" s="11" t="s">
        <v>37</v>
      </c>
      <c r="E21" s="11" t="s">
        <v>56</v>
      </c>
      <c r="F21" s="11" t="s">
        <v>15</v>
      </c>
      <c r="G21" s="11" t="s">
        <v>22</v>
      </c>
      <c r="H21" s="13">
        <v>275000</v>
      </c>
      <c r="I21" s="10">
        <v>275000</v>
      </c>
    </row>
    <row r="22" spans="1:10" x14ac:dyDescent="0.45">
      <c r="A22" s="7">
        <v>21</v>
      </c>
      <c r="B22" s="7">
        <f>AVERAGE('[1]Emma G. 2023'!C21,'[1]Anna S. 2023'!C21,'[1]Lindsay P. 2023'!C21,'[1]Deann A. 2023'!C21,'[1]Ashleigh 2023'!C21)</f>
        <v>76.5</v>
      </c>
      <c r="C22" s="7" t="s">
        <v>12</v>
      </c>
      <c r="D22" s="7" t="s">
        <v>37</v>
      </c>
      <c r="E22" s="7" t="s">
        <v>57</v>
      </c>
      <c r="F22" s="7" t="s">
        <v>39</v>
      </c>
      <c r="G22" s="7" t="s">
        <v>54</v>
      </c>
      <c r="H22" s="9">
        <v>402904</v>
      </c>
      <c r="I22" s="10">
        <v>402904</v>
      </c>
    </row>
    <row r="23" spans="1:10" x14ac:dyDescent="0.45">
      <c r="A23" s="11">
        <v>22</v>
      </c>
      <c r="B23" s="11">
        <f>AVERAGE('[1]Emma G. 2023'!C22,'[1]Anna S. 2023'!C22,'[1]Lindsay P. 2023'!C22,'[1]Deann A. 2023'!C22,'[1]Ashleigh 2023'!C22)</f>
        <v>73.5</v>
      </c>
      <c r="C23" s="11" t="s">
        <v>16</v>
      </c>
      <c r="D23" s="11" t="s">
        <v>37</v>
      </c>
      <c r="E23" s="11" t="s">
        <v>58</v>
      </c>
      <c r="F23" s="11" t="s">
        <v>15</v>
      </c>
      <c r="G23" s="11" t="s">
        <v>59</v>
      </c>
      <c r="H23" s="13">
        <v>188680</v>
      </c>
      <c r="I23" s="10">
        <v>188680</v>
      </c>
    </row>
    <row r="24" spans="1:10" x14ac:dyDescent="0.45">
      <c r="A24" s="16">
        <v>23</v>
      </c>
      <c r="B24" s="17">
        <f>AVERAGE('[1]Emma G. 2023'!C3,'[1]Anna S. 2023'!C3,'[1]Lindsay P. 2023'!C3,'[1]Deann A. 2023'!C3,'[1]Ashleigh 2023'!C3)</f>
        <v>78</v>
      </c>
      <c r="C24" s="18" t="s">
        <v>60</v>
      </c>
      <c r="D24" s="16" t="s">
        <v>61</v>
      </c>
      <c r="E24" s="16" t="s">
        <v>62</v>
      </c>
      <c r="F24" s="16" t="s">
        <v>15</v>
      </c>
      <c r="G24" s="16" t="s">
        <v>34</v>
      </c>
      <c r="H24" s="19">
        <v>5635359</v>
      </c>
      <c r="I24" s="10">
        <v>4729377</v>
      </c>
    </row>
    <row r="25" spans="1:10" x14ac:dyDescent="0.45">
      <c r="A25" s="20">
        <v>24</v>
      </c>
      <c r="B25" s="21">
        <f>AVERAGE('[1]Emma G. 2023'!C24,'[1]Anna S. 2023'!C24,'[1]Lindsay P. 2023'!C24,'[1]Deann A. 2023'!C24,'[1]Ashleigh 2023'!C24)</f>
        <v>77.583333333333329</v>
      </c>
      <c r="C25" s="20" t="s">
        <v>63</v>
      </c>
      <c r="D25" s="20" t="s">
        <v>49</v>
      </c>
      <c r="E25" s="20" t="s">
        <v>64</v>
      </c>
      <c r="F25" s="20" t="s">
        <v>15</v>
      </c>
      <c r="G25" s="20" t="s">
        <v>34</v>
      </c>
      <c r="H25" s="22">
        <v>229289</v>
      </c>
      <c r="I25" s="10">
        <v>229289</v>
      </c>
    </row>
    <row r="26" spans="1:10" x14ac:dyDescent="0.45">
      <c r="A26" s="20">
        <v>25</v>
      </c>
      <c r="B26" s="21">
        <f>AVERAGE('[1]Emma G. 2023'!C4,'[1]Anna S. 2023'!C4,'[1]Lindsay P. 2023'!C4,'[1]Deann A. 2023'!C4,'[1]Ashleigh 2023'!C4)</f>
        <v>75.5</v>
      </c>
      <c r="C26" s="20" t="s">
        <v>63</v>
      </c>
      <c r="D26" s="20" t="s">
        <v>65</v>
      </c>
      <c r="E26" s="20" t="s">
        <v>47</v>
      </c>
      <c r="F26" s="20" t="s">
        <v>15</v>
      </c>
      <c r="G26" s="20" t="s">
        <v>34</v>
      </c>
      <c r="H26" s="22">
        <v>357769</v>
      </c>
      <c r="I26" s="10">
        <v>357769</v>
      </c>
      <c r="J26" s="23"/>
    </row>
    <row r="27" spans="1:10" x14ac:dyDescent="0.45">
      <c r="A27" s="20">
        <v>26</v>
      </c>
      <c r="B27" s="21">
        <f>AVERAGE('[1]Emma G. 2023'!C15,'[1]Anna S. 2023'!C15,'[1]Lindsay P. 2023'!C15,'[1]Deann A. 2023'!C15,'[1]Ashleigh 2023'!C15)</f>
        <v>70.125</v>
      </c>
      <c r="C27" s="20" t="s">
        <v>63</v>
      </c>
      <c r="D27" s="20" t="s">
        <v>66</v>
      </c>
      <c r="E27" s="20" t="s">
        <v>67</v>
      </c>
      <c r="F27" s="20" t="s">
        <v>15</v>
      </c>
      <c r="G27" s="20" t="s">
        <v>29</v>
      </c>
      <c r="H27" s="22">
        <v>277304</v>
      </c>
      <c r="I27" s="10">
        <v>277304</v>
      </c>
      <c r="J27" s="10"/>
    </row>
    <row r="28" spans="1:10" x14ac:dyDescent="0.45">
      <c r="A28" s="20">
        <v>27</v>
      </c>
      <c r="B28" s="20">
        <f>AVERAGE('[1]Emma G. 2023'!C27,'[1]Anna S. 2023'!C27,'[1]Lindsay P. 2023'!C27,'[1]Deann A. 2023'!C27,'[1]Ashleigh 2023'!C27)</f>
        <v>63.6</v>
      </c>
      <c r="C28" s="20" t="s">
        <v>63</v>
      </c>
      <c r="D28" s="20" t="s">
        <v>68</v>
      </c>
      <c r="E28" s="20" t="s">
        <v>69</v>
      </c>
      <c r="F28" s="20" t="s">
        <v>15</v>
      </c>
      <c r="G28" s="20" t="s">
        <v>29</v>
      </c>
      <c r="H28" s="22">
        <v>172998</v>
      </c>
      <c r="I28" s="10">
        <v>172998</v>
      </c>
      <c r="J28" s="10"/>
    </row>
    <row r="29" spans="1:10" x14ac:dyDescent="0.45">
      <c r="A29">
        <v>28</v>
      </c>
      <c r="B29" s="24">
        <f>AVERAGE('[1]Emma G. 2023'!C26,'[1]Anna S. 2023'!C26,'[1]Lindsay P. 2023'!C26,'[1]Deann A. 2023'!C26,'[1]Ashleigh 2023'!C26)</f>
        <v>71.8125</v>
      </c>
      <c r="C29" t="s">
        <v>70</v>
      </c>
      <c r="D29" t="s">
        <v>71</v>
      </c>
      <c r="E29" t="s">
        <v>72</v>
      </c>
      <c r="F29" t="s">
        <v>28</v>
      </c>
      <c r="G29" t="s">
        <v>73</v>
      </c>
      <c r="H29" s="25">
        <v>464931</v>
      </c>
    </row>
    <row r="30" spans="1:10" x14ac:dyDescent="0.45">
      <c r="B30" s="24"/>
      <c r="H30" s="10"/>
    </row>
    <row r="31" spans="1:10" x14ac:dyDescent="0.45">
      <c r="D31" t="s">
        <v>13</v>
      </c>
      <c r="E31" t="s">
        <v>74</v>
      </c>
      <c r="H31" s="27">
        <v>692943</v>
      </c>
    </row>
    <row r="32" spans="1:10" x14ac:dyDescent="0.45">
      <c r="H32" s="10"/>
    </row>
    <row r="33" spans="4:11" x14ac:dyDescent="0.45">
      <c r="D33" s="16" t="s">
        <v>75</v>
      </c>
      <c r="E33" s="19">
        <v>4408134</v>
      </c>
    </row>
    <row r="34" spans="4:11" x14ac:dyDescent="0.45">
      <c r="D34" s="16" t="s">
        <v>76</v>
      </c>
      <c r="E34" s="19">
        <v>321243</v>
      </c>
    </row>
    <row r="38" spans="4:11" ht="15.4" x14ac:dyDescent="0.45">
      <c r="F38" s="28" t="s">
        <v>77</v>
      </c>
      <c r="G38" s="29"/>
      <c r="H38" s="30" t="s">
        <v>78</v>
      </c>
      <c r="I38" s="31"/>
      <c r="K38" s="32"/>
    </row>
    <row r="39" spans="4:11" ht="15.4" x14ac:dyDescent="0.45">
      <c r="F39" s="33" t="s">
        <v>79</v>
      </c>
      <c r="G39" s="34">
        <v>15800178</v>
      </c>
      <c r="H39" s="35" t="s">
        <v>12</v>
      </c>
      <c r="I39" s="35">
        <f>SUM(H2,H5,H6,H8,H10,H12,H13,H14,H16,H18,H19,H20,H22,E33)</f>
        <v>11143842</v>
      </c>
    </row>
    <row r="40" spans="4:11" ht="15.4" x14ac:dyDescent="0.45">
      <c r="F40" s="36" t="s">
        <v>80</v>
      </c>
      <c r="G40" s="37">
        <v>13858866</v>
      </c>
      <c r="H40" s="38" t="s">
        <v>81</v>
      </c>
      <c r="I40" s="38"/>
    </row>
    <row r="41" spans="4:11" ht="15.4" x14ac:dyDescent="0.45">
      <c r="F41" s="36" t="s">
        <v>11</v>
      </c>
      <c r="G41" s="39" t="s">
        <v>11</v>
      </c>
      <c r="H41" s="40" t="s">
        <v>63</v>
      </c>
      <c r="I41" s="40">
        <f>SUM(E34,H25,H26,H27,H28)</f>
        <v>1358603</v>
      </c>
    </row>
    <row r="42" spans="4:11" ht="15.4" x14ac:dyDescent="0.45">
      <c r="F42" s="36" t="s">
        <v>12</v>
      </c>
      <c r="G42" s="41">
        <v>11143842</v>
      </c>
      <c r="H42" s="42" t="s">
        <v>82</v>
      </c>
      <c r="I42" s="42">
        <v>455680</v>
      </c>
    </row>
    <row r="43" spans="4:11" ht="15.4" x14ac:dyDescent="0.45">
      <c r="F43" s="36" t="s">
        <v>63</v>
      </c>
      <c r="G43" s="41"/>
      <c r="H43" s="43" t="s">
        <v>16</v>
      </c>
      <c r="I43" s="43">
        <f>SUM(H3,H4,H7,H9,H11,H15,H17,H21,H23)</f>
        <v>1876240</v>
      </c>
    </row>
    <row r="44" spans="4:11" ht="15.4" x14ac:dyDescent="0.45">
      <c r="F44" s="36" t="s">
        <v>10</v>
      </c>
      <c r="G44" s="44">
        <v>970121</v>
      </c>
      <c r="H44" s="45" t="s">
        <v>28</v>
      </c>
      <c r="I44" s="45">
        <v>732858</v>
      </c>
    </row>
    <row r="45" spans="4:11" ht="15.4" x14ac:dyDescent="0.45">
      <c r="F45" s="36" t="s">
        <v>83</v>
      </c>
      <c r="G45" s="46">
        <v>795453</v>
      </c>
      <c r="H45" s="47" t="s">
        <v>83</v>
      </c>
      <c r="I45" s="48" t="s">
        <v>84</v>
      </c>
    </row>
    <row r="46" spans="4:11" ht="15.4" x14ac:dyDescent="0.45">
      <c r="F46" s="36" t="s">
        <v>11</v>
      </c>
      <c r="G46" s="39" t="s">
        <v>11</v>
      </c>
      <c r="H46" s="47" t="s">
        <v>11</v>
      </c>
      <c r="I46" s="47" t="s">
        <v>11</v>
      </c>
    </row>
    <row r="47" spans="4:11" ht="15.4" x14ac:dyDescent="0.45">
      <c r="F47" s="36" t="s">
        <v>11</v>
      </c>
      <c r="G47" s="39" t="s">
        <v>11</v>
      </c>
      <c r="H47" s="47" t="s">
        <v>11</v>
      </c>
      <c r="I47" s="47" t="s">
        <v>11</v>
      </c>
    </row>
    <row r="48" spans="4:11" ht="15.4" x14ac:dyDescent="0.45">
      <c r="F48" s="36" t="s">
        <v>85</v>
      </c>
      <c r="G48" s="49">
        <v>15624440</v>
      </c>
      <c r="H48" s="48" t="s">
        <v>86</v>
      </c>
      <c r="I48" s="47">
        <f>SUM(I39,I41,I43)</f>
        <v>14378685</v>
      </c>
    </row>
  </sheetData>
  <mergeCells count="2">
    <mergeCell ref="F38:G38"/>
    <mergeCell ref="H38:I3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 23 Priority Listing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Ironhill</dc:creator>
  <cp:lastModifiedBy>Sara Ironhill</cp:lastModifiedBy>
  <dcterms:created xsi:type="dcterms:W3CDTF">2023-09-09T00:36:30Z</dcterms:created>
  <dcterms:modified xsi:type="dcterms:W3CDTF">2023-09-09T00:37:27Z</dcterms:modified>
</cp:coreProperties>
</file>